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ffici\Contabilità\Bilancio\CONSIGLI\CONSIGLIO 30.06.2021\"/>
    </mc:Choice>
  </mc:AlternateContent>
  <xr:revisionPtr revIDLastSave="0" documentId="8_{29750928-E9BA-4EF6-A573-FB90D61EF6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33" i="1" l="1"/>
  <c r="E29" i="1"/>
  <c r="F35" i="1" l="1"/>
  <c r="E35" i="1"/>
  <c r="E33" i="1"/>
  <c r="E27" i="1"/>
  <c r="E26" i="1"/>
  <c r="E25" i="1"/>
  <c r="E17" i="1"/>
  <c r="E9" i="1"/>
  <c r="E8" i="1"/>
  <c r="E64" i="1" l="1"/>
  <c r="E53" i="1"/>
  <c r="E13" i="1"/>
  <c r="E22" i="1" s="1"/>
  <c r="E30" i="1" l="1"/>
  <c r="E36" i="1" s="1"/>
  <c r="E37" i="1" s="1"/>
  <c r="E65" i="1" s="1"/>
  <c r="F64" i="1"/>
  <c r="F53" i="1"/>
  <c r="F13" i="1"/>
  <c r="F22" i="1" s="1"/>
  <c r="F30" i="1" s="1"/>
  <c r="F36" i="1" s="1"/>
  <c r="F37" i="1" s="1"/>
  <c r="F65" i="1" l="1"/>
  <c r="E67" i="1" l="1"/>
  <c r="F66" i="1" l="1"/>
  <c r="F67" i="1" s="1"/>
</calcChain>
</file>

<file path=xl/sharedStrings.xml><?xml version="1.0" encoding="utf-8"?>
<sst xmlns="http://schemas.openxmlformats.org/spreadsheetml/2006/main" count="64" uniqueCount="58">
  <si>
    <t>Imposte sul reddito</t>
  </si>
  <si>
    <t>Interessi passivi/(interessi attivi)</t>
  </si>
  <si>
    <t>(Dividendi)</t>
  </si>
  <si>
    <t>(Plusvalenze)/minusvalenze derivanti dalla cessione di attività</t>
  </si>
  <si>
    <t>Rettifiche per elementi non monetari che non hanno avuto contropartita nel</t>
  </si>
  <si>
    <t>capitale circolante netto</t>
  </si>
  <si>
    <t>Accantonamenti ai fondi</t>
  </si>
  <si>
    <t>Ammortamenti delle immobilizzazioni</t>
  </si>
  <si>
    <t>Svalutazioni per perdite durevoli di valore</t>
  </si>
  <si>
    <t>Altre rettifiche per elementi non monetari</t>
  </si>
  <si>
    <t>Variazioni del capitale circolante netto</t>
  </si>
  <si>
    <t>Decremento/(incremento) delle rimanenze</t>
  </si>
  <si>
    <t>Decremento/(incremento) ratei e risconti attivi</t>
  </si>
  <si>
    <t>Incremento/(decremento) ratei e risconti passivi</t>
  </si>
  <si>
    <t>Altre variazioni del capitale circolante netto</t>
  </si>
  <si>
    <t>Altre rettifiche</t>
  </si>
  <si>
    <t>Interessi incassati/(pagati)</t>
  </si>
  <si>
    <t>(Imposte sul reddito pagate)</t>
  </si>
  <si>
    <t>Dividendi incassati</t>
  </si>
  <si>
    <t>B. Flussi finanziari derivanti dall’attività d’investimento</t>
  </si>
  <si>
    <t>Immobilizzazioni materiali</t>
  </si>
  <si>
    <t>(Investimenti)</t>
  </si>
  <si>
    <t>Immobilizzazioni immateriali</t>
  </si>
  <si>
    <t>Immobilizzazioni finanziarie</t>
  </si>
  <si>
    <t>Attività finanziarie non immobilizzate</t>
  </si>
  <si>
    <t>C. Flussi finanziari derivanti dall’attività di finanziamento</t>
  </si>
  <si>
    <t>Mezzi di terzi</t>
  </si>
  <si>
    <t>Accensione finanziamenti</t>
  </si>
  <si>
    <t>Mezzi propri</t>
  </si>
  <si>
    <t>Aumento di capitale a pagamento</t>
  </si>
  <si>
    <t>Cessione (acquisto) di azioni proprie</t>
  </si>
  <si>
    <t>Incremento (decremento) delle disponibilità liquide (A ± B ± C)</t>
  </si>
  <si>
    <t xml:space="preserve">    interessi, dividendi e plus/minusvalenze da cessione</t>
  </si>
  <si>
    <t>2. Flusso finanziario prima delle variazioni del ccn</t>
  </si>
  <si>
    <t>3. Flusso finanziario dopo le variazioni del ccn</t>
  </si>
  <si>
    <t>4. Flusso finanziario dopo le altre rettifiche</t>
  </si>
  <si>
    <t>Avanzo (disavanzo) dell’esercizio</t>
  </si>
  <si>
    <t>1. Avanzo (disavanzo) dell’esercizio prima d’imposte sul reddito,</t>
  </si>
  <si>
    <t>Decremento/(incremento) dei crediti di funzionamento</t>
  </si>
  <si>
    <t>Incremento/(decremento) dei debiti di funzionamento</t>
  </si>
  <si>
    <t>(Utilizzo dei fondi)</t>
  </si>
  <si>
    <t xml:space="preserve">             Flusso finanziario della gestione reddituale (A)</t>
  </si>
  <si>
    <t xml:space="preserve">            Flusso finanziario dell’attività di investimento (B)</t>
  </si>
  <si>
    <t xml:space="preserve">           Flusso finanziario dell’attività di finanziamento (C)</t>
  </si>
  <si>
    <t>Flusso dell'attività operativa determinato con il metodo indiretto</t>
  </si>
  <si>
    <t>A. Flussi finanziari derivanti dall'attività operativa (metodo indiretto)</t>
  </si>
  <si>
    <t>Rettifiche di valore di attività e passività finanziarie di strumenti finanziari</t>
  </si>
  <si>
    <t>derivati che non comportano movimentazione monetaria</t>
  </si>
  <si>
    <t>Disinvestimenti</t>
  </si>
  <si>
    <t>(Acquisizione di rami d'azienda al netto delle disponibilità liquide)</t>
  </si>
  <si>
    <t>Cessione di rami d'azienda al netto delle disponibilità liquide</t>
  </si>
  <si>
    <t>Incremento (decremento) debiti a breve verso banche</t>
  </si>
  <si>
    <t>(Rimborso finanziamenti)</t>
  </si>
  <si>
    <t>(Rimborso di capitale)</t>
  </si>
  <si>
    <t>(Dividendi (e acconti su dividendi) pagati)</t>
  </si>
  <si>
    <t>Disponibilità liquide all'inizio dell'esercizio</t>
  </si>
  <si>
    <t>Disponibilità liquide alla fine dell'esercizio</t>
  </si>
  <si>
    <t>RENDICONTO FINANZIARIO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</si>
</sst>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2" fontId="0" fillId="0" borderId="0" xfId="1" applyNumberFormat="1" applyFont="1"/>
    <xf numFmtId="3" fontId="0" fillId="0" borderId="0" xfId="1" applyNumberFormat="1" applyFont="1"/>
    <xf numFmtId="0" fontId="5" fillId="0" borderId="0" xfId="0" applyFont="1"/>
    <xf numFmtId="3" fontId="5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4" fillId="0" borderId="3" xfId="0" applyFont="1" applyBorder="1"/>
    <xf numFmtId="0" fontId="5" fillId="0" borderId="0" xfId="0" applyFont="1" applyBorder="1"/>
    <xf numFmtId="0" fontId="5" fillId="0" borderId="3" xfId="0" applyFont="1" applyBorder="1"/>
    <xf numFmtId="0" fontId="4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5" fillId="0" borderId="0" xfId="0" applyFont="1" applyFill="1" applyBorder="1"/>
    <xf numFmtId="3" fontId="5" fillId="0" borderId="4" xfId="1" applyNumberFormat="1" applyFont="1" applyFill="1" applyBorder="1"/>
    <xf numFmtId="0" fontId="5" fillId="0" borderId="5" xfId="0" applyFont="1" applyBorder="1"/>
    <xf numFmtId="0" fontId="5" fillId="0" borderId="6" xfId="0" applyFont="1" applyBorder="1"/>
    <xf numFmtId="1" fontId="4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0" fillId="0" borderId="7" xfId="0" applyBorder="1"/>
    <xf numFmtId="0" fontId="4" fillId="0" borderId="2" xfId="0" applyFont="1" applyBorder="1"/>
    <xf numFmtId="0" fontId="5" fillId="0" borderId="8" xfId="0" applyFont="1" applyBorder="1"/>
    <xf numFmtId="0" fontId="5" fillId="0" borderId="9" xfId="0" applyFont="1" applyBorder="1"/>
    <xf numFmtId="0" fontId="6" fillId="0" borderId="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3" fontId="5" fillId="0" borderId="7" xfId="1" applyNumberFormat="1" applyFont="1" applyFill="1" applyBorder="1"/>
    <xf numFmtId="0" fontId="6" fillId="0" borderId="6" xfId="0" applyFont="1" applyBorder="1" applyAlignment="1">
      <alignment horizontal="left"/>
    </xf>
    <xf numFmtId="0" fontId="5" fillId="0" borderId="6" xfId="0" applyFont="1" applyFill="1" applyBorder="1"/>
    <xf numFmtId="0" fontId="6" fillId="0" borderId="6" xfId="0" applyFont="1" applyBorder="1"/>
    <xf numFmtId="0" fontId="7" fillId="0" borderId="6" xfId="0" applyFont="1" applyBorder="1"/>
    <xf numFmtId="3" fontId="4" fillId="0" borderId="7" xfId="1" applyNumberFormat="1" applyFont="1" applyFill="1" applyBorder="1"/>
    <xf numFmtId="0" fontId="5" fillId="0" borderId="5" xfId="0" applyFont="1" applyFill="1" applyBorder="1"/>
    <xf numFmtId="0" fontId="6" fillId="0" borderId="2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3" fontId="4" fillId="0" borderId="10" xfId="1" applyNumberFormat="1" applyFont="1" applyFill="1" applyBorder="1"/>
    <xf numFmtId="0" fontId="4" fillId="0" borderId="6" xfId="0" applyFont="1" applyBorder="1"/>
    <xf numFmtId="0" fontId="6" fillId="0" borderId="9" xfId="0" applyFont="1" applyBorder="1"/>
    <xf numFmtId="0" fontId="7" fillId="0" borderId="9" xfId="0" applyFont="1" applyBorder="1"/>
    <xf numFmtId="165" fontId="5" fillId="0" borderId="7" xfId="1" applyNumberFormat="1" applyFont="1" applyFill="1" applyBorder="1"/>
    <xf numFmtId="165" fontId="5" fillId="0" borderId="11" xfId="1" applyNumberFormat="1" applyFont="1" applyFill="1" applyBorder="1"/>
    <xf numFmtId="165" fontId="5" fillId="0" borderId="10" xfId="1" applyNumberFormat="1" applyFont="1" applyFill="1" applyBorder="1"/>
    <xf numFmtId="164" fontId="5" fillId="0" borderId="4" xfId="1" applyNumberFormat="1" applyFont="1" applyFill="1" applyBorder="1"/>
    <xf numFmtId="3" fontId="8" fillId="0" borderId="4" xfId="1" applyNumberFormat="1" applyFont="1" applyFill="1" applyBorder="1"/>
    <xf numFmtId="3" fontId="5" fillId="0" borderId="10" xfId="1" applyNumberFormat="1" applyFont="1" applyFill="1" applyBorder="1"/>
    <xf numFmtId="3" fontId="4" fillId="0" borderId="11" xfId="1" applyNumberFormat="1" applyFont="1" applyFill="1" applyBorder="1"/>
    <xf numFmtId="3" fontId="4" fillId="0" borderId="4" xfId="1" applyNumberFormat="1" applyFont="1" applyFill="1" applyBorder="1"/>
    <xf numFmtId="3" fontId="4" fillId="0" borderId="0" xfId="1" applyNumberFormat="1" applyFont="1" applyFill="1" applyBorder="1"/>
    <xf numFmtId="3" fontId="5" fillId="0" borderId="11" xfId="1" applyNumberFormat="1" applyFont="1" applyFill="1" applyBorder="1"/>
    <xf numFmtId="0" fontId="5" fillId="0" borderId="13" xfId="0" applyFont="1" applyBorder="1"/>
    <xf numFmtId="0" fontId="0" fillId="0" borderId="0" xfId="0" applyBorder="1"/>
    <xf numFmtId="3" fontId="8" fillId="0" borderId="0" xfId="1" applyNumberFormat="1" applyFont="1" applyFill="1" applyBorder="1"/>
    <xf numFmtId="3" fontId="8" fillId="0" borderId="7" xfId="1" applyNumberFormat="1" applyFont="1" applyFill="1" applyBorder="1"/>
    <xf numFmtId="3" fontId="5" fillId="0" borderId="13" xfId="1" applyNumberFormat="1" applyFont="1" applyFill="1" applyBorder="1"/>
    <xf numFmtId="3" fontId="5" fillId="0" borderId="12" xfId="1" applyNumberFormat="1" applyFont="1" applyFill="1" applyBorder="1"/>
    <xf numFmtId="0" fontId="5" fillId="0" borderId="14" xfId="0" applyFont="1" applyBorder="1"/>
    <xf numFmtId="165" fontId="8" fillId="0" borderId="7" xfId="1" applyNumberFormat="1" applyFont="1" applyFill="1" applyBorder="1" applyAlignment="1">
      <alignment horizontal="right"/>
    </xf>
    <xf numFmtId="165" fontId="5" fillId="0" borderId="4" xfId="1" applyNumberFormat="1" applyFont="1" applyFill="1" applyBorder="1" applyAlignment="1">
      <alignment horizontal="right"/>
    </xf>
    <xf numFmtId="0" fontId="0" fillId="0" borderId="0" xfId="0" applyFill="1"/>
    <xf numFmtId="3" fontId="5" fillId="0" borderId="0" xfId="0" applyNumberFormat="1" applyFont="1" applyFill="1"/>
    <xf numFmtId="3" fontId="5" fillId="0" borderId="0" xfId="1" applyNumberFormat="1" applyFont="1" applyFill="1"/>
    <xf numFmtId="0" fontId="5" fillId="0" borderId="0" xfId="0" applyFont="1" applyFill="1"/>
    <xf numFmtId="3" fontId="0" fillId="0" borderId="0" xfId="1" applyNumberFormat="1" applyFont="1" applyFill="1"/>
    <xf numFmtId="3" fontId="0" fillId="0" borderId="0" xfId="0" applyNumberFormat="1" applyFill="1"/>
    <xf numFmtId="4" fontId="0" fillId="0" borderId="0" xfId="0" applyNumberFormat="1"/>
    <xf numFmtId="3" fontId="5" fillId="0" borderId="0" xfId="0" applyNumberFormat="1" applyFont="1"/>
    <xf numFmtId="3" fontId="8" fillId="0" borderId="0" xfId="1" quotePrefix="1" applyNumberFormat="1" applyFont="1" applyFill="1" applyBorder="1"/>
    <xf numFmtId="166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6"/>
  <sheetViews>
    <sheetView tabSelected="1" topLeftCell="A52" zoomScaleNormal="100" workbookViewId="0">
      <selection activeCell="F70" sqref="F70"/>
    </sheetView>
  </sheetViews>
  <sheetFormatPr defaultRowHeight="18" customHeight="1" x14ac:dyDescent="0.35"/>
  <cols>
    <col min="1" max="2" width="2.81640625" customWidth="1"/>
    <col min="3" max="3" width="2.453125" customWidth="1"/>
    <col min="4" max="4" width="58.453125" customWidth="1"/>
    <col min="5" max="6" width="11.7265625" customWidth="1"/>
    <col min="7" max="7" width="12.453125" customWidth="1"/>
    <col min="8" max="8" width="9.54296875" customWidth="1"/>
    <col min="9" max="9" width="15" style="68" customWidth="1"/>
    <col min="10" max="10" width="18.7265625" style="68" customWidth="1"/>
    <col min="11" max="11" width="15.26953125" style="67" customWidth="1"/>
  </cols>
  <sheetData>
    <row r="1" spans="1:6" ht="18" customHeight="1" x14ac:dyDescent="0.35">
      <c r="A1" s="69" t="s">
        <v>57</v>
      </c>
      <c r="B1" s="69"/>
      <c r="C1" s="69"/>
      <c r="D1" s="69"/>
      <c r="E1" s="69"/>
      <c r="F1" s="69"/>
    </row>
    <row r="2" spans="1:6" ht="18" customHeight="1" x14ac:dyDescent="0.35">
      <c r="A2" s="3"/>
      <c r="B2" s="3"/>
      <c r="C2" s="3"/>
      <c r="D2" s="3"/>
      <c r="E2" s="3"/>
      <c r="F2" s="3"/>
    </row>
    <row r="3" spans="1:6" ht="18" customHeight="1" x14ac:dyDescent="0.35">
      <c r="A3" s="69" t="s">
        <v>44</v>
      </c>
      <c r="B3" s="69"/>
      <c r="C3" s="69"/>
      <c r="D3" s="69"/>
      <c r="E3" s="69"/>
      <c r="F3" s="69"/>
    </row>
    <row r="4" spans="1:6" ht="18" customHeight="1" x14ac:dyDescent="0.35">
      <c r="A4" s="3"/>
      <c r="B4" s="3"/>
      <c r="C4" s="3"/>
      <c r="D4" s="3"/>
      <c r="E4" s="3"/>
      <c r="F4" s="3"/>
    </row>
    <row r="5" spans="1:6" ht="18" customHeight="1" x14ac:dyDescent="0.35">
      <c r="A5" s="15"/>
      <c r="B5" s="16"/>
      <c r="C5" s="16"/>
      <c r="D5" s="16"/>
      <c r="E5" s="17">
        <v>2019</v>
      </c>
      <c r="F5" s="17">
        <v>2020</v>
      </c>
    </row>
    <row r="6" spans="1:6" ht="18" customHeight="1" x14ac:dyDescent="0.35">
      <c r="A6" s="18" t="s">
        <v>45</v>
      </c>
      <c r="B6" s="16"/>
      <c r="C6" s="16"/>
      <c r="D6" s="16"/>
      <c r="E6" s="19"/>
      <c r="F6" s="19"/>
    </row>
    <row r="7" spans="1:6" ht="18" customHeight="1" x14ac:dyDescent="0.35">
      <c r="A7" s="5"/>
      <c r="B7" s="20" t="s">
        <v>36</v>
      </c>
      <c r="C7" s="6"/>
      <c r="D7" s="6"/>
      <c r="E7" s="44">
        <v>239764</v>
      </c>
      <c r="F7" s="44">
        <v>179224</v>
      </c>
    </row>
    <row r="8" spans="1:6" ht="18" customHeight="1" x14ac:dyDescent="0.35">
      <c r="A8" s="15"/>
      <c r="B8" s="16"/>
      <c r="C8" s="16" t="s">
        <v>0</v>
      </c>
      <c r="D8" s="16"/>
      <c r="E8" s="56">
        <f>42460+3343</f>
        <v>45803</v>
      </c>
      <c r="F8" s="56">
        <v>28401</v>
      </c>
    </row>
    <row r="9" spans="1:6" ht="18" customHeight="1" x14ac:dyDescent="0.35">
      <c r="A9" s="9"/>
      <c r="B9" s="8"/>
      <c r="C9" s="8" t="s">
        <v>1</v>
      </c>
      <c r="D9" s="8"/>
      <c r="E9" s="57">
        <f>44-232</f>
        <v>-188</v>
      </c>
      <c r="F9" s="57">
        <v>0</v>
      </c>
    </row>
    <row r="10" spans="1:6" ht="18" customHeight="1" x14ac:dyDescent="0.35">
      <c r="A10" s="15"/>
      <c r="B10" s="16"/>
      <c r="C10" s="16" t="s">
        <v>2</v>
      </c>
      <c r="D10" s="16"/>
      <c r="E10" s="39">
        <v>0</v>
      </c>
      <c r="F10" s="39">
        <v>0</v>
      </c>
    </row>
    <row r="11" spans="1:6" ht="18" customHeight="1" x14ac:dyDescent="0.35">
      <c r="A11" s="21"/>
      <c r="B11" s="22"/>
      <c r="C11" s="22" t="s">
        <v>3</v>
      </c>
      <c r="D11" s="22"/>
      <c r="E11" s="14">
        <v>0</v>
      </c>
      <c r="F11" s="14">
        <v>0</v>
      </c>
    </row>
    <row r="12" spans="1:6" ht="18" customHeight="1" x14ac:dyDescent="0.35">
      <c r="A12" s="5"/>
      <c r="B12" s="6"/>
      <c r="C12" s="6"/>
      <c r="D12" s="23" t="s">
        <v>37</v>
      </c>
      <c r="E12" s="41"/>
      <c r="F12" s="41"/>
    </row>
    <row r="13" spans="1:6" ht="18" customHeight="1" x14ac:dyDescent="0.35">
      <c r="A13" s="21"/>
      <c r="B13" s="22"/>
      <c r="C13" s="22"/>
      <c r="D13" s="24" t="s">
        <v>32</v>
      </c>
      <c r="E13" s="40">
        <f>SUM(E7:E11)</f>
        <v>285379</v>
      </c>
      <c r="F13" s="40">
        <f>SUM(F7:F11)</f>
        <v>207625</v>
      </c>
    </row>
    <row r="14" spans="1:6" ht="18" customHeight="1" x14ac:dyDescent="0.35">
      <c r="A14" s="9"/>
      <c r="B14" s="11" t="s">
        <v>4</v>
      </c>
      <c r="C14" s="8"/>
      <c r="D14" s="8"/>
      <c r="E14" s="42"/>
      <c r="F14" s="42"/>
    </row>
    <row r="15" spans="1:6" ht="18" customHeight="1" x14ac:dyDescent="0.35">
      <c r="A15" s="9"/>
      <c r="B15" s="11" t="s">
        <v>5</v>
      </c>
      <c r="C15" s="8"/>
      <c r="D15" s="8"/>
      <c r="E15" s="14"/>
      <c r="F15" s="14"/>
    </row>
    <row r="16" spans="1:6" ht="18" customHeight="1" x14ac:dyDescent="0.35">
      <c r="A16" s="15"/>
      <c r="B16" s="16"/>
      <c r="C16" s="16" t="s">
        <v>6</v>
      </c>
      <c r="D16" s="16"/>
      <c r="E16" s="25">
        <v>10473</v>
      </c>
      <c r="F16" s="25">
        <v>5873</v>
      </c>
    </row>
    <row r="17" spans="1:8" ht="18" customHeight="1" x14ac:dyDescent="0.35">
      <c r="A17" s="9"/>
      <c r="B17" s="8"/>
      <c r="C17" s="8" t="s">
        <v>7</v>
      </c>
      <c r="D17" s="8"/>
      <c r="E17" s="14">
        <f>2173+3655+6360+2534</f>
        <v>14722</v>
      </c>
      <c r="F17" s="14">
        <v>14181</v>
      </c>
    </row>
    <row r="18" spans="1:8" ht="18" customHeight="1" x14ac:dyDescent="0.35">
      <c r="A18" s="5"/>
      <c r="B18" s="6"/>
      <c r="C18" s="6" t="s">
        <v>8</v>
      </c>
      <c r="D18" s="6"/>
      <c r="E18" s="44">
        <v>0</v>
      </c>
      <c r="F18" s="44">
        <v>0</v>
      </c>
    </row>
    <row r="19" spans="1:8" ht="18" customHeight="1" x14ac:dyDescent="0.35">
      <c r="A19" s="5"/>
      <c r="B19" s="6"/>
      <c r="C19" s="6" t="s">
        <v>46</v>
      </c>
      <c r="D19" s="6"/>
      <c r="E19" s="54"/>
      <c r="F19" s="54"/>
    </row>
    <row r="20" spans="1:8" ht="18" customHeight="1" x14ac:dyDescent="0.35">
      <c r="A20" s="21"/>
      <c r="B20" s="22"/>
      <c r="C20" s="22" t="s">
        <v>47</v>
      </c>
      <c r="D20" s="22"/>
      <c r="E20" s="53"/>
      <c r="F20" s="53"/>
    </row>
    <row r="21" spans="1:8" ht="18" customHeight="1" x14ac:dyDescent="0.35">
      <c r="A21" s="9"/>
      <c r="B21" s="8"/>
      <c r="C21" s="8" t="s">
        <v>9</v>
      </c>
      <c r="D21" s="8"/>
      <c r="E21" s="14">
        <v>0</v>
      </c>
      <c r="F21" s="14">
        <v>0</v>
      </c>
    </row>
    <row r="22" spans="1:8" ht="18" customHeight="1" x14ac:dyDescent="0.35">
      <c r="A22" s="15"/>
      <c r="B22" s="16"/>
      <c r="C22" s="16"/>
      <c r="D22" s="26" t="s">
        <v>33</v>
      </c>
      <c r="E22" s="25">
        <f>E13-E15+E16+E17+E18+E21</f>
        <v>310574</v>
      </c>
      <c r="F22" s="25">
        <f>F13-F15+F16+F17+F18+F21</f>
        <v>227679</v>
      </c>
    </row>
    <row r="23" spans="1:8" ht="18" customHeight="1" x14ac:dyDescent="0.35">
      <c r="A23" s="9"/>
      <c r="B23" s="12" t="s">
        <v>10</v>
      </c>
      <c r="C23" s="8"/>
      <c r="D23" s="8"/>
      <c r="E23" s="14"/>
      <c r="F23" s="14"/>
    </row>
    <row r="24" spans="1:8" ht="18" customHeight="1" x14ac:dyDescent="0.35">
      <c r="A24" s="15"/>
      <c r="B24" s="16"/>
      <c r="C24" s="16" t="s">
        <v>11</v>
      </c>
      <c r="D24" s="16"/>
      <c r="E24" s="25">
        <v>0</v>
      </c>
      <c r="F24" s="25">
        <v>0</v>
      </c>
      <c r="H24" s="50"/>
    </row>
    <row r="25" spans="1:8" ht="18" customHeight="1" x14ac:dyDescent="0.35">
      <c r="A25" s="9"/>
      <c r="B25" s="8"/>
      <c r="C25" s="13" t="s">
        <v>38</v>
      </c>
      <c r="D25" s="13"/>
      <c r="E25" s="43">
        <f>-176327</f>
        <v>-176327</v>
      </c>
      <c r="F25" s="43">
        <v>711645</v>
      </c>
      <c r="H25" s="66"/>
    </row>
    <row r="26" spans="1:8" ht="18" customHeight="1" x14ac:dyDescent="0.35">
      <c r="A26" s="15"/>
      <c r="B26" s="16"/>
      <c r="C26" s="27" t="s">
        <v>39</v>
      </c>
      <c r="D26" s="16"/>
      <c r="E26" s="52">
        <f>755598</f>
        <v>755598</v>
      </c>
      <c r="F26" s="52">
        <v>-760571</v>
      </c>
      <c r="H26" s="51"/>
    </row>
    <row r="27" spans="1:8" ht="18" customHeight="1" x14ac:dyDescent="0.35">
      <c r="A27" s="9"/>
      <c r="B27" s="8"/>
      <c r="C27" s="13" t="s">
        <v>12</v>
      </c>
      <c r="D27" s="8"/>
      <c r="E27" s="14">
        <f>76388</f>
        <v>76388</v>
      </c>
      <c r="F27" s="14">
        <v>56561</v>
      </c>
      <c r="H27" s="50"/>
    </row>
    <row r="28" spans="1:8" ht="18" customHeight="1" x14ac:dyDescent="0.35">
      <c r="A28" s="15"/>
      <c r="B28" s="16"/>
      <c r="C28" s="16" t="s">
        <v>13</v>
      </c>
      <c r="D28" s="16"/>
      <c r="E28" s="25">
        <v>284448</v>
      </c>
      <c r="F28" s="25">
        <v>18659946</v>
      </c>
    </row>
    <row r="29" spans="1:8" ht="18" customHeight="1" x14ac:dyDescent="0.35">
      <c r="A29" s="15"/>
      <c r="B29" s="16"/>
      <c r="C29" s="16" t="s">
        <v>14</v>
      </c>
      <c r="D29" s="16"/>
      <c r="E29" s="25">
        <f>10094-2544+232-799</f>
        <v>6983</v>
      </c>
      <c r="F29" s="25">
        <f>427-9</f>
        <v>418</v>
      </c>
    </row>
    <row r="30" spans="1:8" ht="18" customHeight="1" x14ac:dyDescent="0.35">
      <c r="A30" s="15"/>
      <c r="B30" s="16"/>
      <c r="C30" s="16"/>
      <c r="D30" s="28" t="s">
        <v>34</v>
      </c>
      <c r="E30" s="25">
        <f>E22+E24+E25+E26+E27+E28+E29</f>
        <v>1257664</v>
      </c>
      <c r="F30" s="25">
        <f>F22+F24+F25+F26+F27+F28+F29</f>
        <v>18895678</v>
      </c>
    </row>
    <row r="31" spans="1:8" ht="18" customHeight="1" x14ac:dyDescent="0.35">
      <c r="A31" s="15"/>
      <c r="B31" s="29" t="s">
        <v>15</v>
      </c>
      <c r="C31" s="16"/>
      <c r="D31" s="16"/>
      <c r="E31" s="25"/>
      <c r="F31" s="25"/>
    </row>
    <row r="32" spans="1:8" ht="18" customHeight="1" x14ac:dyDescent="0.35">
      <c r="A32" s="15"/>
      <c r="B32" s="16"/>
      <c r="C32" s="16" t="s">
        <v>16</v>
      </c>
      <c r="D32" s="16"/>
      <c r="E32" s="25">
        <v>-44</v>
      </c>
      <c r="F32" s="25"/>
    </row>
    <row r="33" spans="1:6" ht="18" customHeight="1" x14ac:dyDescent="0.35">
      <c r="A33" s="15"/>
      <c r="B33" s="16"/>
      <c r="C33" s="16" t="s">
        <v>17</v>
      </c>
      <c r="D33" s="16"/>
      <c r="E33" s="25">
        <f>-52554</f>
        <v>-52554</v>
      </c>
      <c r="F33" s="25">
        <f>-1337.2-2005.8-25476</f>
        <v>-28819</v>
      </c>
    </row>
    <row r="34" spans="1:6" ht="18" customHeight="1" x14ac:dyDescent="0.35">
      <c r="A34" s="15"/>
      <c r="B34" s="16"/>
      <c r="C34" s="16" t="s">
        <v>18</v>
      </c>
      <c r="D34" s="16"/>
      <c r="E34" s="25"/>
      <c r="F34" s="25"/>
    </row>
    <row r="35" spans="1:6" ht="18" customHeight="1" x14ac:dyDescent="0.35">
      <c r="A35" s="9"/>
      <c r="B35" s="8"/>
      <c r="C35" s="8" t="s">
        <v>40</v>
      </c>
      <c r="D35" s="8"/>
      <c r="E35" s="14">
        <f>-895-163594</f>
        <v>-164489</v>
      </c>
      <c r="F35" s="14">
        <f>-631-2340</f>
        <v>-2971</v>
      </c>
    </row>
    <row r="36" spans="1:6" ht="18" customHeight="1" x14ac:dyDescent="0.35">
      <c r="A36" s="15"/>
      <c r="B36" s="16"/>
      <c r="C36" s="16"/>
      <c r="D36" s="28" t="s">
        <v>35</v>
      </c>
      <c r="E36" s="25">
        <f>E30+E32+E33+E34+E35</f>
        <v>1040577</v>
      </c>
      <c r="F36" s="25">
        <f>F30+F32+F33+F34+F35</f>
        <v>18863888</v>
      </c>
    </row>
    <row r="37" spans="1:6" ht="18" customHeight="1" x14ac:dyDescent="0.35">
      <c r="A37" s="15"/>
      <c r="B37" s="16"/>
      <c r="C37" s="16"/>
      <c r="D37" s="28" t="s">
        <v>41</v>
      </c>
      <c r="E37" s="30">
        <f>E36</f>
        <v>1040577</v>
      </c>
      <c r="F37" s="30">
        <f>F36</f>
        <v>18863888</v>
      </c>
    </row>
    <row r="38" spans="1:6" ht="18" customHeight="1" x14ac:dyDescent="0.35">
      <c r="A38" s="18" t="s">
        <v>19</v>
      </c>
      <c r="B38" s="16"/>
      <c r="C38" s="16"/>
      <c r="D38" s="16"/>
      <c r="E38" s="25"/>
      <c r="F38" s="25"/>
    </row>
    <row r="39" spans="1:6" ht="18" customHeight="1" x14ac:dyDescent="0.35">
      <c r="A39" s="15"/>
      <c r="B39" s="29" t="s">
        <v>20</v>
      </c>
      <c r="C39" s="16"/>
      <c r="D39" s="16"/>
      <c r="E39" s="25"/>
      <c r="F39" s="25"/>
    </row>
    <row r="40" spans="1:6" ht="18" customHeight="1" x14ac:dyDescent="0.35">
      <c r="A40" s="15"/>
      <c r="B40" s="16"/>
      <c r="C40" s="16" t="s">
        <v>21</v>
      </c>
      <c r="D40" s="16"/>
      <c r="E40" s="25">
        <v>-9481</v>
      </c>
      <c r="F40" s="25">
        <v>-21048</v>
      </c>
    </row>
    <row r="41" spans="1:6" ht="18" customHeight="1" x14ac:dyDescent="0.35">
      <c r="A41" s="15"/>
      <c r="B41" s="16"/>
      <c r="C41" s="16" t="s">
        <v>48</v>
      </c>
      <c r="D41" s="16"/>
      <c r="E41" s="25">
        <v>0</v>
      </c>
      <c r="F41" s="25">
        <v>0</v>
      </c>
    </row>
    <row r="42" spans="1:6" ht="18" customHeight="1" x14ac:dyDescent="0.35">
      <c r="A42" s="15"/>
      <c r="B42" s="29" t="s">
        <v>22</v>
      </c>
      <c r="C42" s="16"/>
      <c r="D42" s="16"/>
      <c r="E42" s="25"/>
      <c r="F42" s="25"/>
    </row>
    <row r="43" spans="1:6" ht="18" customHeight="1" x14ac:dyDescent="0.35">
      <c r="A43" s="9"/>
      <c r="B43" s="8"/>
      <c r="C43" s="8" t="s">
        <v>21</v>
      </c>
      <c r="D43" s="8"/>
      <c r="E43" s="14">
        <v>-3739</v>
      </c>
      <c r="F43" s="14">
        <v>0</v>
      </c>
    </row>
    <row r="44" spans="1:6" ht="18" customHeight="1" x14ac:dyDescent="0.35">
      <c r="A44" s="15"/>
      <c r="B44" s="16"/>
      <c r="C44" s="16" t="s">
        <v>48</v>
      </c>
      <c r="D44" s="16"/>
      <c r="E44" s="25">
        <v>0</v>
      </c>
      <c r="F44" s="25">
        <v>0</v>
      </c>
    </row>
    <row r="45" spans="1:6" ht="18" customHeight="1" x14ac:dyDescent="0.35">
      <c r="A45" s="9"/>
      <c r="B45" s="11" t="s">
        <v>23</v>
      </c>
      <c r="C45" s="8"/>
      <c r="D45" s="8"/>
      <c r="E45" s="14"/>
      <c r="F45" s="14"/>
    </row>
    <row r="46" spans="1:6" ht="18" customHeight="1" x14ac:dyDescent="0.35">
      <c r="A46" s="31"/>
      <c r="B46" s="27"/>
      <c r="C46" s="27" t="s">
        <v>21</v>
      </c>
      <c r="D46" s="27"/>
      <c r="E46" s="25">
        <v>0</v>
      </c>
      <c r="F46" s="25">
        <v>0</v>
      </c>
    </row>
    <row r="47" spans="1:6" ht="18" customHeight="1" x14ac:dyDescent="0.35">
      <c r="A47" s="9"/>
      <c r="B47" s="8"/>
      <c r="C47" s="16" t="s">
        <v>48</v>
      </c>
      <c r="D47" s="8"/>
      <c r="E47" s="14">
        <v>0</v>
      </c>
      <c r="F47" s="14">
        <v>0</v>
      </c>
    </row>
    <row r="48" spans="1:6" ht="18" customHeight="1" x14ac:dyDescent="0.35">
      <c r="A48" s="15"/>
      <c r="B48" s="29" t="s">
        <v>24</v>
      </c>
      <c r="C48" s="16"/>
      <c r="D48" s="16"/>
      <c r="E48" s="25"/>
      <c r="F48" s="25"/>
    </row>
    <row r="49" spans="1:6" ht="18" customHeight="1" x14ac:dyDescent="0.35">
      <c r="A49" s="9"/>
      <c r="B49" s="8"/>
      <c r="C49" s="8" t="s">
        <v>21</v>
      </c>
      <c r="D49" s="8"/>
      <c r="E49" s="14">
        <v>0</v>
      </c>
      <c r="F49" s="14">
        <v>0</v>
      </c>
    </row>
    <row r="50" spans="1:6" ht="18" customHeight="1" x14ac:dyDescent="0.35">
      <c r="A50" s="5"/>
      <c r="B50" s="6"/>
      <c r="C50" s="16" t="s">
        <v>48</v>
      </c>
      <c r="D50" s="6"/>
      <c r="E50" s="44">
        <v>0</v>
      </c>
      <c r="F50" s="44">
        <v>0</v>
      </c>
    </row>
    <row r="51" spans="1:6" ht="18" customHeight="1" x14ac:dyDescent="0.35">
      <c r="A51" s="15"/>
      <c r="B51" s="29" t="s">
        <v>49</v>
      </c>
      <c r="C51" s="16"/>
      <c r="D51" s="55"/>
      <c r="E51" s="25">
        <v>0</v>
      </c>
      <c r="F51" s="25">
        <v>0</v>
      </c>
    </row>
    <row r="52" spans="1:6" ht="18" customHeight="1" x14ac:dyDescent="0.35">
      <c r="A52" s="21"/>
      <c r="B52" s="38" t="s">
        <v>50</v>
      </c>
      <c r="C52" s="22"/>
      <c r="D52" s="49"/>
      <c r="E52" s="48">
        <v>0</v>
      </c>
      <c r="F52" s="48">
        <v>0</v>
      </c>
    </row>
    <row r="53" spans="1:6" ht="18" customHeight="1" x14ac:dyDescent="0.35">
      <c r="A53" s="21"/>
      <c r="B53" s="22"/>
      <c r="C53" s="22"/>
      <c r="D53" s="37" t="s">
        <v>42</v>
      </c>
      <c r="E53" s="45">
        <f>E40+E41+E43+E44+E46+E47+E49+E50+E51</f>
        <v>-13220</v>
      </c>
      <c r="F53" s="45">
        <f>F40+F41+F43+F44+F46+F47+F49+F50+F51</f>
        <v>-21048</v>
      </c>
    </row>
    <row r="54" spans="1:6" ht="18" customHeight="1" x14ac:dyDescent="0.35">
      <c r="A54" s="7" t="s">
        <v>25</v>
      </c>
      <c r="B54" s="8"/>
      <c r="C54" s="8"/>
      <c r="D54" s="8"/>
      <c r="E54" s="14"/>
      <c r="F54" s="14"/>
    </row>
    <row r="55" spans="1:6" ht="18" customHeight="1" x14ac:dyDescent="0.35">
      <c r="A55" s="15"/>
      <c r="B55" s="29" t="s">
        <v>26</v>
      </c>
      <c r="C55" s="16"/>
      <c r="D55" s="16"/>
      <c r="E55" s="25"/>
      <c r="F55" s="25"/>
    </row>
    <row r="56" spans="1:6" ht="18" customHeight="1" x14ac:dyDescent="0.35">
      <c r="A56" s="9"/>
      <c r="B56" s="8"/>
      <c r="C56" s="8" t="s">
        <v>51</v>
      </c>
      <c r="D56" s="8"/>
      <c r="E56" s="14">
        <v>0</v>
      </c>
      <c r="F56" s="14">
        <v>0</v>
      </c>
    </row>
    <row r="57" spans="1:6" ht="18" customHeight="1" x14ac:dyDescent="0.35">
      <c r="A57" s="15"/>
      <c r="B57" s="16"/>
      <c r="C57" s="16" t="s">
        <v>27</v>
      </c>
      <c r="D57" s="16"/>
      <c r="E57" s="25">
        <v>0</v>
      </c>
      <c r="F57" s="25">
        <v>0</v>
      </c>
    </row>
    <row r="58" spans="1:6" ht="18" customHeight="1" x14ac:dyDescent="0.35">
      <c r="A58" s="9"/>
      <c r="B58" s="8"/>
      <c r="C58" s="8" t="s">
        <v>52</v>
      </c>
      <c r="D58" s="8"/>
      <c r="E58" s="14">
        <v>0</v>
      </c>
      <c r="F58" s="14">
        <v>0</v>
      </c>
    </row>
    <row r="59" spans="1:6" ht="18" customHeight="1" x14ac:dyDescent="0.35">
      <c r="A59" s="15"/>
      <c r="B59" s="29" t="s">
        <v>28</v>
      </c>
      <c r="C59" s="16"/>
      <c r="D59" s="16"/>
      <c r="E59" s="25"/>
      <c r="F59" s="25"/>
    </row>
    <row r="60" spans="1:6" ht="18" customHeight="1" x14ac:dyDescent="0.35">
      <c r="A60" s="9"/>
      <c r="B60" s="8"/>
      <c r="C60" s="8" t="s">
        <v>29</v>
      </c>
      <c r="D60" s="8"/>
      <c r="E60" s="14">
        <v>0</v>
      </c>
      <c r="F60" s="14">
        <v>0</v>
      </c>
    </row>
    <row r="61" spans="1:6" ht="18" customHeight="1" x14ac:dyDescent="0.35">
      <c r="A61" s="15"/>
      <c r="B61" s="16"/>
      <c r="C61" s="16" t="s">
        <v>53</v>
      </c>
      <c r="D61" s="16"/>
      <c r="E61" s="25">
        <v>0</v>
      </c>
      <c r="F61" s="25">
        <v>0</v>
      </c>
    </row>
    <row r="62" spans="1:6" ht="18" customHeight="1" x14ac:dyDescent="0.35">
      <c r="A62" s="15"/>
      <c r="B62" s="16"/>
      <c r="C62" s="16" t="s">
        <v>30</v>
      </c>
      <c r="D62" s="16"/>
      <c r="E62" s="25">
        <v>0</v>
      </c>
      <c r="F62" s="25">
        <v>0</v>
      </c>
    </row>
    <row r="63" spans="1:6" ht="18" customHeight="1" x14ac:dyDescent="0.35">
      <c r="A63" s="9"/>
      <c r="B63" s="8"/>
      <c r="C63" s="8" t="s">
        <v>54</v>
      </c>
      <c r="D63" s="8"/>
      <c r="E63" s="14">
        <v>0</v>
      </c>
      <c r="F63" s="14">
        <v>0</v>
      </c>
    </row>
    <row r="64" spans="1:6" ht="18" customHeight="1" x14ac:dyDescent="0.35">
      <c r="A64" s="33"/>
      <c r="B64" s="34"/>
      <c r="C64" s="34"/>
      <c r="D64" s="32" t="s">
        <v>43</v>
      </c>
      <c r="E64" s="35">
        <f>E56+E57+E58+E60+E62+E63</f>
        <v>0</v>
      </c>
      <c r="F64" s="35">
        <f>F56+F57+F58+F60+F62+F63</f>
        <v>0</v>
      </c>
    </row>
    <row r="65" spans="1:7" ht="18" customHeight="1" x14ac:dyDescent="0.35">
      <c r="A65" s="18"/>
      <c r="B65" s="16"/>
      <c r="C65" s="16"/>
      <c r="D65" s="36" t="s">
        <v>31</v>
      </c>
      <c r="E65" s="30">
        <f>E37+E53+E64</f>
        <v>1027357</v>
      </c>
      <c r="F65" s="30">
        <f>F37+F53+F64</f>
        <v>18842840</v>
      </c>
    </row>
    <row r="66" spans="1:7" ht="18" customHeight="1" x14ac:dyDescent="0.35">
      <c r="A66" s="7" t="s">
        <v>55</v>
      </c>
      <c r="B66" s="10"/>
      <c r="C66" s="10"/>
      <c r="D66" s="10"/>
      <c r="E66" s="46">
        <v>1466796</v>
      </c>
      <c r="F66" s="46">
        <f>E67</f>
        <v>2494153</v>
      </c>
    </row>
    <row r="67" spans="1:7" ht="18" customHeight="1" x14ac:dyDescent="0.35">
      <c r="A67" s="18" t="s">
        <v>56</v>
      </c>
      <c r="B67" s="36"/>
      <c r="C67" s="36"/>
      <c r="D67" s="36"/>
      <c r="E67" s="30">
        <f>E66+E65</f>
        <v>2494153</v>
      </c>
      <c r="F67" s="30">
        <f>F66+F65</f>
        <v>21336993</v>
      </c>
      <c r="G67" s="64"/>
    </row>
    <row r="68" spans="1:7" ht="18" customHeight="1" x14ac:dyDescent="0.35">
      <c r="A68" s="10"/>
      <c r="B68" s="10"/>
      <c r="C68" s="10"/>
      <c r="D68" s="10"/>
      <c r="E68" s="47"/>
      <c r="F68" s="47"/>
    </row>
    <row r="69" spans="1:7" ht="18" customHeight="1" x14ac:dyDescent="0.35">
      <c r="A69" s="10"/>
      <c r="B69" s="10"/>
      <c r="C69" s="10"/>
      <c r="D69" s="10"/>
      <c r="E69" s="47"/>
      <c r="F69" s="47"/>
    </row>
    <row r="70" spans="1:7" ht="18" customHeight="1" x14ac:dyDescent="0.35">
      <c r="A70" s="10"/>
      <c r="B70" s="10"/>
      <c r="C70" s="10"/>
      <c r="D70" s="10"/>
      <c r="E70" s="47"/>
      <c r="F70" s="68"/>
    </row>
    <row r="71" spans="1:7" ht="18" customHeight="1" x14ac:dyDescent="0.35">
      <c r="A71" s="3"/>
      <c r="B71" s="3"/>
      <c r="C71" s="3"/>
      <c r="D71" s="3"/>
      <c r="E71" s="4"/>
      <c r="F71" s="65"/>
    </row>
    <row r="72" spans="1:7" ht="18" customHeight="1" x14ac:dyDescent="0.35">
      <c r="A72" s="3"/>
      <c r="B72" s="3"/>
      <c r="C72" s="3"/>
      <c r="D72" s="3"/>
      <c r="E72" s="58"/>
      <c r="F72" s="59"/>
      <c r="G72" s="58"/>
    </row>
    <row r="73" spans="1:7" ht="18" customHeight="1" x14ac:dyDescent="0.35">
      <c r="A73" s="3"/>
      <c r="B73" s="3"/>
      <c r="C73" s="3"/>
      <c r="D73" s="3"/>
      <c r="E73" s="60"/>
      <c r="F73" s="61"/>
      <c r="G73" s="58"/>
    </row>
    <row r="74" spans="1:7" ht="18" customHeight="1" x14ac:dyDescent="0.35">
      <c r="E74" s="62"/>
      <c r="F74" s="63"/>
      <c r="G74" s="58"/>
    </row>
    <row r="75" spans="1:7" ht="18" customHeight="1" x14ac:dyDescent="0.35">
      <c r="E75" s="62"/>
      <c r="F75" s="58"/>
      <c r="G75" s="58"/>
    </row>
    <row r="76" spans="1:7" ht="18" customHeight="1" x14ac:dyDescent="0.35">
      <c r="E76" s="2"/>
    </row>
    <row r="77" spans="1:7" ht="18" customHeight="1" x14ac:dyDescent="0.35">
      <c r="E77" s="2"/>
    </row>
    <row r="78" spans="1:7" ht="18" customHeight="1" x14ac:dyDescent="0.35">
      <c r="E78" s="2"/>
    </row>
    <row r="79" spans="1:7" ht="18" customHeight="1" x14ac:dyDescent="0.35">
      <c r="E79" s="2"/>
    </row>
    <row r="80" spans="1:7" ht="18" customHeight="1" x14ac:dyDescent="0.35">
      <c r="E80" s="2"/>
    </row>
    <row r="81" spans="5:5" ht="18" customHeight="1" x14ac:dyDescent="0.35">
      <c r="E81" s="2"/>
    </row>
    <row r="82" spans="5:5" ht="18" customHeight="1" x14ac:dyDescent="0.35">
      <c r="E82" s="2"/>
    </row>
    <row r="83" spans="5:5" ht="18" customHeight="1" x14ac:dyDescent="0.35">
      <c r="E83" s="2"/>
    </row>
    <row r="84" spans="5:5" ht="18" customHeight="1" x14ac:dyDescent="0.35">
      <c r="E84" s="2"/>
    </row>
    <row r="85" spans="5:5" ht="18" customHeight="1" x14ac:dyDescent="0.35">
      <c r="E85" s="1"/>
    </row>
    <row r="86" spans="5:5" ht="18" customHeight="1" x14ac:dyDescent="0.35">
      <c r="E86" s="1"/>
    </row>
    <row r="87" spans="5:5" ht="18" customHeight="1" x14ac:dyDescent="0.35">
      <c r="E87" s="1"/>
    </row>
    <row r="88" spans="5:5" ht="18" customHeight="1" x14ac:dyDescent="0.35">
      <c r="E88" s="1"/>
    </row>
    <row r="89" spans="5:5" ht="18" customHeight="1" x14ac:dyDescent="0.35">
      <c r="E89" s="1"/>
    </row>
    <row r="90" spans="5:5" ht="18" customHeight="1" x14ac:dyDescent="0.35">
      <c r="E90" s="1"/>
    </row>
    <row r="91" spans="5:5" ht="18" customHeight="1" x14ac:dyDescent="0.35">
      <c r="E91" s="1"/>
    </row>
    <row r="92" spans="5:5" ht="18" customHeight="1" x14ac:dyDescent="0.35">
      <c r="E92" s="1"/>
    </row>
    <row r="93" spans="5:5" ht="18" customHeight="1" x14ac:dyDescent="0.35">
      <c r="E93" s="1"/>
    </row>
    <row r="94" spans="5:5" ht="18" customHeight="1" x14ac:dyDescent="0.35">
      <c r="E94" s="1"/>
    </row>
    <row r="95" spans="5:5" ht="18" customHeight="1" x14ac:dyDescent="0.35">
      <c r="E95" s="1"/>
    </row>
    <row r="96" spans="5:5" ht="18" customHeight="1" x14ac:dyDescent="0.35">
      <c r="E96" s="1"/>
    </row>
    <row r="97" spans="5:5" ht="18" customHeight="1" x14ac:dyDescent="0.35">
      <c r="E97" s="1"/>
    </row>
    <row r="98" spans="5:5" ht="18" customHeight="1" x14ac:dyDescent="0.35">
      <c r="E98" s="1"/>
    </row>
    <row r="99" spans="5:5" ht="18" customHeight="1" x14ac:dyDescent="0.35">
      <c r="E99" s="1"/>
    </row>
    <row r="100" spans="5:5" ht="18" customHeight="1" x14ac:dyDescent="0.35">
      <c r="E100" s="1"/>
    </row>
    <row r="101" spans="5:5" ht="18" customHeight="1" x14ac:dyDescent="0.35">
      <c r="E101" s="1"/>
    </row>
    <row r="102" spans="5:5" ht="18" customHeight="1" x14ac:dyDescent="0.35">
      <c r="E102" s="1"/>
    </row>
    <row r="103" spans="5:5" ht="18" customHeight="1" x14ac:dyDescent="0.35">
      <c r="E103" s="1"/>
    </row>
    <row r="104" spans="5:5" ht="18" customHeight="1" x14ac:dyDescent="0.35">
      <c r="E104" s="1"/>
    </row>
    <row r="105" spans="5:5" ht="18" customHeight="1" x14ac:dyDescent="0.35">
      <c r="E105" s="1"/>
    </row>
    <row r="106" spans="5:5" ht="18" customHeight="1" x14ac:dyDescent="0.35">
      <c r="E106" s="1"/>
    </row>
    <row r="107" spans="5:5" ht="18" customHeight="1" x14ac:dyDescent="0.35">
      <c r="E107" s="1"/>
    </row>
    <row r="108" spans="5:5" ht="18" customHeight="1" x14ac:dyDescent="0.35">
      <c r="E108" s="1"/>
    </row>
    <row r="109" spans="5:5" ht="18" customHeight="1" x14ac:dyDescent="0.35">
      <c r="E109" s="1"/>
    </row>
    <row r="110" spans="5:5" ht="18" customHeight="1" x14ac:dyDescent="0.35">
      <c r="E110" s="1"/>
    </row>
    <row r="111" spans="5:5" ht="18" customHeight="1" x14ac:dyDescent="0.35">
      <c r="E111" s="1"/>
    </row>
    <row r="112" spans="5:5" ht="18" customHeight="1" x14ac:dyDescent="0.35">
      <c r="E112" s="1"/>
    </row>
    <row r="113" spans="5:5" ht="18" customHeight="1" x14ac:dyDescent="0.35">
      <c r="E113" s="1"/>
    </row>
    <row r="114" spans="5:5" ht="18" customHeight="1" x14ac:dyDescent="0.35">
      <c r="E114" s="1"/>
    </row>
    <row r="115" spans="5:5" ht="18" customHeight="1" x14ac:dyDescent="0.35">
      <c r="E115" s="1"/>
    </row>
    <row r="116" spans="5:5" ht="18" customHeight="1" x14ac:dyDescent="0.35">
      <c r="E116" s="1"/>
    </row>
  </sheetData>
  <mergeCells count="2">
    <mergeCell ref="A3:F3"/>
    <mergeCell ref="A1:F1"/>
  </mergeCells>
  <phoneticPr fontId="2" type="noConversion"/>
  <pageMargins left="0.55000000000000004" right="0.56000000000000005" top="1.1299999999999999" bottom="1.1200000000000001" header="0.31496062992125984" footer="0.31496062992125984"/>
  <pageSetup paperSize="9" orientation="portrait" horizontalDpi="300" verticalDpi="300" r:id="rId1"/>
  <headerFooter>
    <oddHeader>&amp;L&amp;"Arial,Corsivo"&amp;10Unioncamere del Veneto - Rendiconto Finanziario al 31/12/2020
_______________________________________________________________________________________</oddHeader>
    <oddFooter>&amp;R__________________________&amp;"Arial,Corsivo"&amp;10_____________________________________________________________
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Corridoio</dc:creator>
  <cp:lastModifiedBy>CUV025</cp:lastModifiedBy>
  <cp:lastPrinted>2021-04-13T15:20:25Z</cp:lastPrinted>
  <dcterms:created xsi:type="dcterms:W3CDTF">2015-03-07T16:48:41Z</dcterms:created>
  <dcterms:modified xsi:type="dcterms:W3CDTF">2021-06-18T11:01:05Z</dcterms:modified>
</cp:coreProperties>
</file>